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45" yWindow="105" windowWidth="11355" windowHeight="8445"/>
  </bookViews>
  <sheets>
    <sheet name="по разделам и подразд. в бюджет" sheetId="4" r:id="rId1"/>
    <sheet name="Лист1" sheetId="5" r:id="rId2"/>
  </sheets>
  <calcPr calcId="145621" concurrentCalc="0" concurrentManualCount="1"/>
</workbook>
</file>

<file path=xl/calcChain.xml><?xml version="1.0" encoding="utf-8"?>
<calcChain xmlns="http://schemas.openxmlformats.org/spreadsheetml/2006/main">
  <c r="F26" i="4" l="1"/>
  <c r="D9" i="4"/>
  <c r="E9" i="4"/>
  <c r="F9" i="4"/>
  <c r="F10" i="4"/>
  <c r="D20" i="4"/>
  <c r="E43" i="4"/>
  <c r="E48" i="4"/>
  <c r="E20" i="4"/>
  <c r="E56" i="4"/>
  <c r="D17" i="4"/>
  <c r="D56" i="4"/>
  <c r="D53" i="4"/>
  <c r="D48" i="4"/>
  <c r="D43" i="4"/>
  <c r="D40" i="4"/>
  <c r="D34" i="4"/>
  <c r="D32" i="4"/>
  <c r="D27" i="4"/>
  <c r="E53" i="4"/>
  <c r="E40" i="4"/>
  <c r="E34" i="4"/>
  <c r="E32" i="4"/>
  <c r="E27" i="4"/>
  <c r="E17" i="4"/>
  <c r="F50" i="4"/>
  <c r="F49" i="4"/>
  <c r="F23" i="4"/>
  <c r="F33" i="4"/>
  <c r="F11" i="4"/>
  <c r="F12" i="4"/>
  <c r="F13" i="4"/>
  <c r="F14" i="4"/>
  <c r="F15" i="4"/>
  <c r="F16" i="4"/>
  <c r="F18" i="4"/>
  <c r="F19" i="4"/>
  <c r="F21" i="4"/>
  <c r="F22" i="4"/>
  <c r="F24" i="4"/>
  <c r="F25" i="4"/>
  <c r="F28" i="4"/>
  <c r="F29" i="4"/>
  <c r="F30" i="4"/>
  <c r="F31" i="4"/>
  <c r="F35" i="4"/>
  <c r="F36" i="4"/>
  <c r="F37" i="4"/>
  <c r="F38" i="4"/>
  <c r="F39" i="4"/>
  <c r="F41" i="4"/>
  <c r="F42" i="4"/>
  <c r="F44" i="4"/>
  <c r="F45" i="4"/>
  <c r="F46" i="4"/>
  <c r="F47" i="4"/>
  <c r="F51" i="4"/>
  <c r="F52" i="4"/>
  <c r="F54" i="4"/>
  <c r="F55" i="4"/>
  <c r="F57" i="4"/>
  <c r="E58" i="4"/>
  <c r="F53" i="4"/>
  <c r="F32" i="4"/>
  <c r="F48" i="4"/>
  <c r="F20" i="4"/>
  <c r="F43" i="4"/>
  <c r="F17" i="4"/>
  <c r="F56" i="4"/>
  <c r="F40" i="4"/>
  <c r="F27" i="4"/>
  <c r="F34" i="4"/>
  <c r="D58" i="4"/>
  <c r="F58" i="4"/>
</calcChain>
</file>

<file path=xl/sharedStrings.xml><?xml version="1.0" encoding="utf-8"?>
<sst xmlns="http://schemas.openxmlformats.org/spreadsheetml/2006/main" count="145" uniqueCount="81">
  <si>
    <t>Наименование</t>
  </si>
  <si>
    <t>Рз</t>
  </si>
  <si>
    <t>Общегосударственные вопросы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</si>
  <si>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</si>
  <si>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</si>
  <si>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</si>
  <si>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</si>
  <si>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</si>
  <si>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Жилищное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</si>
  <si>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</si>
  <si>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</si>
  <si>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</si>
  <si>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</si>
  <si>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Другие вопросы в области образования</t>
  </si>
  <si>
    <t xml:space="preserve">Культура </t>
  </si>
  <si>
    <t>Социальная политика</t>
  </si>
  <si>
    <t>Пенсионное обеспечение</t>
  </si>
  <si>
    <t>Другие вопросы в области социальной политики</t>
  </si>
  <si>
    <t>Социальное обеспечение населения</t>
  </si>
  <si>
    <t xml:space="preserve"> 01</t>
  </si>
  <si>
    <t xml:space="preserve"> 03</t>
  </si>
  <si>
    <t xml:space="preserve"> 04</t>
  </si>
  <si>
    <t xml:space="preserve"> 05</t>
  </si>
  <si>
    <t xml:space="preserve"> 06</t>
  </si>
  <si>
    <t xml:space="preserve"> 08</t>
  </si>
  <si>
    <t>06</t>
  </si>
  <si>
    <t>09</t>
  </si>
  <si>
    <t>04</t>
  </si>
  <si>
    <t>08</t>
  </si>
  <si>
    <t>02</t>
  </si>
  <si>
    <t>01</t>
  </si>
  <si>
    <t>07</t>
  </si>
  <si>
    <t>05</t>
  </si>
  <si>
    <t>10</t>
  </si>
  <si>
    <t>03</t>
  </si>
  <si>
    <t>Другие вопросы в области национальной экономики</t>
  </si>
  <si>
    <t>14</t>
  </si>
  <si>
    <t>Функционирование Правительства Российской Федерации, высших  исполнительных органов государственной 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</si>
  <si>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</si>
  <si>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Физическая культура и спорт</t>
  </si>
  <si>
    <t>Благоустройство</t>
  </si>
  <si>
    <t>12</t>
  </si>
  <si>
    <t>11</t>
  </si>
  <si>
    <t>Пр</t>
  </si>
  <si>
    <t>Транспорт</t>
  </si>
  <si>
    <t>Другие вопросы в области национальной безопасности и правоохранительной деятельности</t>
  </si>
  <si>
    <t>13</t>
  </si>
  <si>
    <t>Другие вопросы в области культуры, кинематографии</t>
  </si>
  <si>
    <t>Физическая культура</t>
  </si>
  <si>
    <t>Другие вопросы в области физической культуры и спорта</t>
  </si>
  <si>
    <t xml:space="preserve">Средства массовой информации </t>
  </si>
  <si>
    <t>Дорожное хозяйство (дорожные фонды)</t>
  </si>
  <si>
    <t>Общеэкономические вопросы</t>
  </si>
  <si>
    <t>Периодическая печать и издательства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</si>
  <si>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</si>
  <si>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Культура, кинематография</t>
  </si>
  <si>
    <t>Телевидение и радиовещание</t>
  </si>
  <si>
    <t>Охрана семьи и детства</t>
  </si>
  <si>
    <t>Сельское хозяйство и рыболовство</t>
  </si>
  <si>
    <t>Дополнительное образование детей</t>
  </si>
  <si>
    <t>Судебная система</t>
  </si>
  <si>
    <t>Функционирование высшего должностного лица субъекта Российской Федерации и муниципального образования</t>
  </si>
  <si>
    <t>Защита населения и территории от чрезвычайных ситуаций природного и техногенного характера, пожарная безопасность</t>
  </si>
  <si>
    <t>Коммунальное хозяйство</t>
  </si>
  <si>
    <t>ИТОГО</t>
  </si>
  <si>
    <t>План</t>
  </si>
  <si>
    <t>Касса</t>
  </si>
  <si>
    <t>% исполнения</t>
  </si>
  <si>
    <t>Охрана окружающей среды</t>
  </si>
  <si>
    <t>Охрана объектов растительного и животного мира и среды их обитания</t>
  </si>
  <si>
    <t>Спорт высших достижений</t>
  </si>
  <si>
    <t>Водное хозяйство</t>
  </si>
  <si>
    <t>Молодежная политика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</si>
  <si>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</si>
  <si>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</si>
  <si>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Массовый спорт</t>
  </si>
  <si>
    <t>Приложение 3</t>
  </si>
  <si>
    <t>к решению Думы города</t>
  </si>
  <si>
    <t>РАСХОДЫ</t>
  </si>
  <si>
    <t>бюджета города по разделам и подразделам классификации расходов бюджета за 2025 год</t>
  </si>
  <si>
    <t>от  27.05.2026 № 595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</si>
</sst>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0"/>
      <name val="Arial Cyr"/>
      <charset val="204"/>
    </font>
    <font>
      <sz val="9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33">
    <xf numFmtId="0" fontId="0" fillId="0" borderId="0" xfId="0"/>
    <xf numFmtId="0" fontId="1" fillId="0" borderId="0" xfId="0" applyFont="1" applyFill="1"/>
    <xf numFmtId="49" fontId="1" fillId="0" borderId="0" xfId="0" applyNumberFormat="1" applyFont="1" applyFill="1"/>
    <xf numFmtId="164" fontId="1" fillId="0" borderId="0" xfId="0" applyNumberFormat="1" applyFont="1" applyFill="1"/>
    <xf numFmtId="2" fontId="1" fillId="0" borderId="0" xfId="0" applyNumberFormat="1" applyFont="1" applyFill="1"/>
    <xf numFmtId="0" fontId="2" fillId="0" borderId="1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wrapText="1"/>
    </xf>
    <xf numFmtId="0" fontId="6" fillId="0" borderId="1" xfId="0" applyFont="1" applyBorder="1"/>
    <xf numFmtId="0" fontId="5" fillId="0" borderId="0" xfId="0" applyFont="1" applyFill="1" applyAlignment="1">
      <alignment wrapText="1"/>
    </xf>
    <xf numFmtId="0" fontId="1" fillId="0" borderId="0" xfId="0" applyFont="1" applyFill="1" applyAlignment="1"/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vertical="top"/>
    </xf>
    <xf numFmtId="164" fontId="2" fillId="2" borderId="1" xfId="0" applyNumberFormat="1" applyFont="1" applyFill="1" applyBorder="1" applyAlignment="1">
      <alignment horizontal="right" vertical="top" wrapText="1"/>
    </xf>
    <xf numFmtId="165" fontId="1" fillId="0" borderId="0" xfId="0" applyNumberFormat="1" applyFont="1" applyFill="1"/>
    <xf numFmtId="49" fontId="2" fillId="2" borderId="1" xfId="0" applyNumberFormat="1" applyFont="1" applyFill="1" applyBorder="1" applyAlignment="1">
      <alignment horizontal="right" vertical="top" wrapText="1"/>
    </xf>
    <xf numFmtId="0" fontId="5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vertical="top"/>
    </xf>
    <xf numFmtId="164" fontId="5" fillId="0" borderId="1" xfId="0" applyNumberFormat="1" applyFont="1" applyFill="1" applyBorder="1" applyAlignment="1">
      <alignment horizontal="right" vertical="top"/>
    </xf>
    <xf numFmtId="164" fontId="2" fillId="0" borderId="1" xfId="0" applyNumberFormat="1" applyFont="1" applyFill="1" applyBorder="1" applyAlignment="1">
      <alignment horizontal="right" vertical="top" wrapText="1"/>
    </xf>
    <xf numFmtId="0" fontId="7" fillId="0" borderId="0" xfId="0" applyFont="1" applyFill="1"/>
    <xf numFmtId="49" fontId="7" fillId="0" borderId="0" xfId="0" applyNumberFormat="1" applyFont="1" applyFill="1"/>
    <xf numFmtId="0" fontId="5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0" xfId="0" applyFont="1" applyFill="1"/>
    <xf numFmtId="164" fontId="5" fillId="2" borderId="1" xfId="0" applyNumberFormat="1" applyFont="1" applyFill="1" applyBorder="1" applyAlignment="1">
      <alignment horizontal="right" vertical="top" wrapText="1"/>
    </xf>
    <xf numFmtId="0" fontId="2" fillId="0" borderId="0" xfId="0" applyFont="1" applyFill="1" applyAlignment="1">
      <alignment horizontal="center" vertical="top" wrapText="1"/>
    </xf>
    <xf numFmtId="0" fontId="5" fillId="0" borderId="0" xfId="0" applyFont="1" applyFill="1" applyBorder="1" applyAlignment="1">
      <alignment horizontal="center"/>
    </xf>
    <xf numFmtId="49" fontId="5" fillId="0" borderId="0" xfId="0" applyNumberFormat="1" applyFont="1" applyFill="1" applyAlignment="1">
      <alignment horizontal="right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Обычный 2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workbookViewId="0">
      <selection activeCell="G8" sqref="G8"/>
    </sheetView>
  </sheetViews>
  <sheetFormatPr defaultColWidth="9.140625" defaultRowHeight="12" x14ac:dyDescent="0.2"/>
  <cols>
    <col min="1" max="1" width="48.5703125" style="1" customWidth="1"/>
    <col min="2" max="3" width="5.5703125" style="2" customWidth="1"/>
    <col min="4" max="4" width="12.85546875" style="2" customWidth="1"/>
    <col min="5" max="5" width="12.140625" style="1" customWidth="1"/>
    <col min="6" max="6" width="9.140625" style="1"/>
    <col min="7" max="7" width="10" style="1" bestFit="1" customWidth="1"/>
    <col min="8" max="16384" width="9.140625" style="1"/>
  </cols>
  <sheetData>
    <row r="1" spans="1:7" ht="13.5" customHeight="1" x14ac:dyDescent="0.25">
      <c r="A1" s="24"/>
      <c r="B1" s="25"/>
      <c r="C1" s="25"/>
      <c r="D1" s="32" t="s">
        <v>76</v>
      </c>
      <c r="E1" s="19"/>
      <c r="F1" s="28"/>
    </row>
    <row r="2" spans="1:7" ht="18" customHeight="1" x14ac:dyDescent="0.25">
      <c r="A2" s="24"/>
      <c r="B2" s="25"/>
      <c r="C2" s="25"/>
      <c r="D2" s="32" t="s">
        <v>77</v>
      </c>
      <c r="E2" s="19"/>
      <c r="F2" s="28"/>
    </row>
    <row r="3" spans="1:7" ht="15.75" x14ac:dyDescent="0.25">
      <c r="A3" s="24"/>
      <c r="B3" s="25"/>
      <c r="C3" s="25"/>
      <c r="D3" s="32" t="s">
        <v>80</v>
      </c>
      <c r="E3" s="19"/>
      <c r="F3" s="28"/>
    </row>
    <row r="4" spans="1:7" ht="18" customHeight="1" x14ac:dyDescent="0.3">
      <c r="A4" s="7"/>
      <c r="B4" s="7"/>
      <c r="C4" s="7"/>
      <c r="D4" s="9"/>
      <c r="E4" s="19"/>
      <c r="F4" s="19"/>
    </row>
    <row r="5" spans="1:7" ht="15.75" customHeight="1" x14ac:dyDescent="0.2">
      <c r="A5" s="30" t="s">
        <v>78</v>
      </c>
      <c r="B5" s="30"/>
      <c r="C5" s="30"/>
      <c r="D5" s="30"/>
      <c r="E5" s="30"/>
      <c r="F5" s="30"/>
      <c r="G5" s="17"/>
    </row>
    <row r="6" spans="1:7" ht="16.5" customHeight="1" x14ac:dyDescent="0.25">
      <c r="A6" s="31" t="s">
        <v>79</v>
      </c>
      <c r="B6" s="31"/>
      <c r="C6" s="31"/>
      <c r="D6" s="31"/>
      <c r="E6" s="31"/>
      <c r="F6" s="31"/>
    </row>
    <row r="7" spans="1:7" ht="17.25" customHeight="1" x14ac:dyDescent="0.25">
      <c r="A7" s="26"/>
      <c r="B7" s="26"/>
      <c r="C7" s="26"/>
      <c r="D7" s="27"/>
      <c r="E7" s="27"/>
      <c r="F7" s="27"/>
    </row>
    <row r="8" spans="1:7" ht="47.25" customHeight="1" x14ac:dyDescent="0.25">
      <c r="A8" s="11" t="s">
        <v>0</v>
      </c>
      <c r="B8" s="12" t="s">
        <v>1</v>
      </c>
      <c r="C8" s="12" t="s">
        <v>43</v>
      </c>
      <c r="D8" s="13" t="s">
        <v>65</v>
      </c>
      <c r="E8" s="20" t="s">
        <v>66</v>
      </c>
      <c r="F8" s="14" t="s">
        <v>67</v>
      </c>
    </row>
    <row r="9" spans="1:7" ht="15" customHeight="1" x14ac:dyDescent="0.2">
      <c r="A9" s="5" t="s">
        <v>2</v>
      </c>
      <c r="B9" s="18" t="s">
        <v>19</v>
      </c>
      <c r="C9" s="18"/>
      <c r="D9" s="16">
        <f>SUM(D10:D16)</f>
        <v>574891.75208000001</v>
      </c>
      <c r="E9" s="23">
        <f>E10+E11+E12+E13+E14+E15+E16</f>
        <v>558137</v>
      </c>
      <c r="F9" s="15">
        <f>E9/D9*100</f>
        <v>97.085581412608533</v>
      </c>
    </row>
    <row r="10" spans="1:7" ht="47.25" x14ac:dyDescent="0.2">
      <c r="A10" s="5" t="s">
        <v>61</v>
      </c>
      <c r="B10" s="18" t="s">
        <v>30</v>
      </c>
      <c r="C10" s="18" t="s">
        <v>29</v>
      </c>
      <c r="D10" s="16">
        <v>4097.3502399999998</v>
      </c>
      <c r="E10" s="21">
        <v>4097.3999999999996</v>
      </c>
      <c r="F10" s="15">
        <f t="shared" ref="F10:F58" si="0">E10/D10*100</f>
        <v>100.00121444341063</v>
      </c>
    </row>
    <row r="11" spans="1:7" ht="47.25" customHeight="1" x14ac:dyDescent="0.2">
      <c r="A11" s="5" t="s">
        <v>54</v>
      </c>
      <c r="B11" s="18" t="s">
        <v>30</v>
      </c>
      <c r="C11" s="18" t="s">
        <v>34</v>
      </c>
      <c r="D11" s="16">
        <v>16990</v>
      </c>
      <c r="E11" s="21">
        <v>16936.7</v>
      </c>
      <c r="F11" s="15">
        <f t="shared" si="0"/>
        <v>99.686286050618008</v>
      </c>
    </row>
    <row r="12" spans="1:7" ht="62.25" customHeight="1" x14ac:dyDescent="0.2">
      <c r="A12" s="5" t="s">
        <v>37</v>
      </c>
      <c r="B12" s="18" t="s">
        <v>19</v>
      </c>
      <c r="C12" s="18" t="s">
        <v>21</v>
      </c>
      <c r="D12" s="16">
        <v>109367.64976</v>
      </c>
      <c r="E12" s="22">
        <v>107629.3</v>
      </c>
      <c r="F12" s="15">
        <f t="shared" si="0"/>
        <v>98.410544833125073</v>
      </c>
    </row>
    <row r="13" spans="1:7" ht="15.75" x14ac:dyDescent="0.2">
      <c r="A13" s="5" t="s">
        <v>60</v>
      </c>
      <c r="B13" s="18" t="s">
        <v>30</v>
      </c>
      <c r="C13" s="18" t="s">
        <v>32</v>
      </c>
      <c r="D13" s="16">
        <v>38.299999999999997</v>
      </c>
      <c r="E13" s="22">
        <v>0</v>
      </c>
      <c r="F13" s="15">
        <f t="shared" si="0"/>
        <v>0</v>
      </c>
    </row>
    <row r="14" spans="1:7" ht="32.25" customHeight="1" x14ac:dyDescent="0.2">
      <c r="A14" s="5" t="s">
        <v>38</v>
      </c>
      <c r="B14" s="18" t="s">
        <v>30</v>
      </c>
      <c r="C14" s="18" t="s">
        <v>25</v>
      </c>
      <c r="D14" s="16">
        <v>43817.962059999998</v>
      </c>
      <c r="E14" s="22">
        <v>43812</v>
      </c>
      <c r="F14" s="15">
        <f t="shared" si="0"/>
        <v>99.986393570764804</v>
      </c>
    </row>
    <row r="15" spans="1:7" ht="18" customHeight="1" x14ac:dyDescent="0.2">
      <c r="A15" s="5" t="s">
        <v>3</v>
      </c>
      <c r="B15" s="18" t="s">
        <v>30</v>
      </c>
      <c r="C15" s="18" t="s">
        <v>42</v>
      </c>
      <c r="D15" s="16">
        <v>4799.6355000000003</v>
      </c>
      <c r="E15" s="22">
        <v>0</v>
      </c>
      <c r="F15" s="15">
        <f t="shared" si="0"/>
        <v>0</v>
      </c>
    </row>
    <row r="16" spans="1:7" ht="15.75" customHeight="1" x14ac:dyDescent="0.2">
      <c r="A16" s="5" t="s">
        <v>4</v>
      </c>
      <c r="B16" s="18" t="s">
        <v>19</v>
      </c>
      <c r="C16" s="18" t="s">
        <v>46</v>
      </c>
      <c r="D16" s="29">
        <v>395780.85451999999</v>
      </c>
      <c r="E16" s="22">
        <v>385661.6</v>
      </c>
      <c r="F16" s="15">
        <f t="shared" si="0"/>
        <v>97.443217779628938</v>
      </c>
    </row>
    <row r="17" spans="1:6" ht="31.5" x14ac:dyDescent="0.2">
      <c r="A17" s="5" t="s">
        <v>5</v>
      </c>
      <c r="B17" s="18" t="s">
        <v>20</v>
      </c>
      <c r="C17" s="18"/>
      <c r="D17" s="16">
        <f>SUM(D18:D19)</f>
        <v>98211.39718</v>
      </c>
      <c r="E17" s="23">
        <f>E18+E19</f>
        <v>96115.8</v>
      </c>
      <c r="F17" s="15">
        <f t="shared" si="0"/>
        <v>97.866238298026417</v>
      </c>
    </row>
    <row r="18" spans="1:6" ht="47.25" customHeight="1" x14ac:dyDescent="0.2">
      <c r="A18" s="5" t="s">
        <v>62</v>
      </c>
      <c r="B18" s="18" t="s">
        <v>20</v>
      </c>
      <c r="C18" s="18" t="s">
        <v>33</v>
      </c>
      <c r="D18" s="16">
        <v>97390.39718</v>
      </c>
      <c r="E18" s="22">
        <v>95295.8</v>
      </c>
      <c r="F18" s="15">
        <f t="shared" si="0"/>
        <v>97.849277505123325</v>
      </c>
    </row>
    <row r="19" spans="1:6" ht="31.5" customHeight="1" x14ac:dyDescent="0.2">
      <c r="A19" s="5" t="s">
        <v>45</v>
      </c>
      <c r="B19" s="18" t="s">
        <v>34</v>
      </c>
      <c r="C19" s="18" t="s">
        <v>36</v>
      </c>
      <c r="D19" s="16">
        <v>821</v>
      </c>
      <c r="E19" s="22">
        <v>820</v>
      </c>
      <c r="F19" s="15">
        <f t="shared" si="0"/>
        <v>99.878197320341044</v>
      </c>
    </row>
    <row r="20" spans="1:6" ht="15.75" x14ac:dyDescent="0.2">
      <c r="A20" s="5" t="s">
        <v>6</v>
      </c>
      <c r="B20" s="6" t="s">
        <v>27</v>
      </c>
      <c r="C20" s="6"/>
      <c r="D20" s="23">
        <f>SUM(D21:D26)</f>
        <v>1107637.7679700002</v>
      </c>
      <c r="E20" s="23">
        <f>SUM(E21:E26)</f>
        <v>1056791.2</v>
      </c>
      <c r="F20" s="15">
        <f>E20/D20*100</f>
        <v>95.409458810420659</v>
      </c>
    </row>
    <row r="21" spans="1:6" ht="15.75" x14ac:dyDescent="0.2">
      <c r="A21" s="5" t="s">
        <v>52</v>
      </c>
      <c r="B21" s="6" t="s">
        <v>27</v>
      </c>
      <c r="C21" s="6" t="s">
        <v>30</v>
      </c>
      <c r="D21" s="23">
        <v>4782.8769400000001</v>
      </c>
      <c r="E21" s="21">
        <v>4782.8999999999996</v>
      </c>
      <c r="F21" s="15">
        <f t="shared" si="0"/>
        <v>100.00048213659454</v>
      </c>
    </row>
    <row r="22" spans="1:6" ht="15.75" x14ac:dyDescent="0.2">
      <c r="A22" s="5" t="s">
        <v>58</v>
      </c>
      <c r="B22" s="6" t="s">
        <v>27</v>
      </c>
      <c r="C22" s="6" t="s">
        <v>32</v>
      </c>
      <c r="D22" s="23">
        <v>3250</v>
      </c>
      <c r="E22" s="21">
        <v>3248.1</v>
      </c>
      <c r="F22" s="15">
        <f t="shared" si="0"/>
        <v>99.941538461538457</v>
      </c>
    </row>
    <row r="23" spans="1:6" ht="15.75" x14ac:dyDescent="0.2">
      <c r="A23" s="5" t="s">
        <v>71</v>
      </c>
      <c r="B23" s="6" t="s">
        <v>27</v>
      </c>
      <c r="C23" s="6" t="s">
        <v>25</v>
      </c>
      <c r="D23" s="23">
        <v>10830.5</v>
      </c>
      <c r="E23" s="21">
        <v>10148.4</v>
      </c>
      <c r="F23" s="15">
        <f t="shared" si="0"/>
        <v>93.702045150270067</v>
      </c>
    </row>
    <row r="24" spans="1:6" ht="15.75" x14ac:dyDescent="0.2">
      <c r="A24" s="5" t="s">
        <v>44</v>
      </c>
      <c r="B24" s="6" t="s">
        <v>27</v>
      </c>
      <c r="C24" s="6" t="s">
        <v>28</v>
      </c>
      <c r="D24" s="23">
        <v>177442.34221</v>
      </c>
      <c r="E24" s="21">
        <v>176432.6</v>
      </c>
      <c r="F24" s="15">
        <f t="shared" si="0"/>
        <v>99.430946302092323</v>
      </c>
    </row>
    <row r="25" spans="1:6" ht="15.75" x14ac:dyDescent="0.2">
      <c r="A25" s="5" t="s">
        <v>51</v>
      </c>
      <c r="B25" s="6" t="s">
        <v>27</v>
      </c>
      <c r="C25" s="6" t="s">
        <v>26</v>
      </c>
      <c r="D25" s="23">
        <v>883771.00786999997</v>
      </c>
      <c r="E25" s="21">
        <v>834619</v>
      </c>
      <c r="F25" s="15">
        <f t="shared" si="0"/>
        <v>94.438377426697599</v>
      </c>
    </row>
    <row r="26" spans="1:6" ht="31.5" x14ac:dyDescent="0.2">
      <c r="A26" s="5" t="s">
        <v>35</v>
      </c>
      <c r="B26" s="6" t="s">
        <v>27</v>
      </c>
      <c r="C26" s="6" t="s">
        <v>41</v>
      </c>
      <c r="D26" s="23">
        <v>27561.040949999999</v>
      </c>
      <c r="E26" s="22">
        <v>27560.2</v>
      </c>
      <c r="F26" s="15">
        <f>E26/D26*100</f>
        <v>99.996948772720444</v>
      </c>
    </row>
    <row r="27" spans="1:6" ht="15.75" x14ac:dyDescent="0.2">
      <c r="A27" s="5" t="s">
        <v>7</v>
      </c>
      <c r="B27" s="6" t="s">
        <v>32</v>
      </c>
      <c r="C27" s="6"/>
      <c r="D27" s="23">
        <f>SUM(D28:D31)</f>
        <v>977888.27223</v>
      </c>
      <c r="E27" s="23">
        <f>E28+E29+E30+E31</f>
        <v>898754.2</v>
      </c>
      <c r="F27" s="15">
        <f t="shared" si="0"/>
        <v>91.907657093632906</v>
      </c>
    </row>
    <row r="28" spans="1:6" ht="16.5" customHeight="1" x14ac:dyDescent="0.2">
      <c r="A28" s="5" t="s">
        <v>8</v>
      </c>
      <c r="B28" s="6" t="s">
        <v>32</v>
      </c>
      <c r="C28" s="6" t="s">
        <v>30</v>
      </c>
      <c r="D28" s="23">
        <v>364556.58256000001</v>
      </c>
      <c r="E28" s="22">
        <v>356219.3</v>
      </c>
      <c r="F28" s="15">
        <f t="shared" si="0"/>
        <v>97.713034695066071</v>
      </c>
    </row>
    <row r="29" spans="1:6" ht="18" customHeight="1" x14ac:dyDescent="0.2">
      <c r="A29" s="5" t="s">
        <v>63</v>
      </c>
      <c r="B29" s="6" t="s">
        <v>32</v>
      </c>
      <c r="C29" s="6" t="s">
        <v>29</v>
      </c>
      <c r="D29" s="23">
        <v>129702.77447999999</v>
      </c>
      <c r="E29" s="22">
        <v>128954.4</v>
      </c>
      <c r="F29" s="15">
        <f t="shared" si="0"/>
        <v>99.423008117597817</v>
      </c>
    </row>
    <row r="30" spans="1:6" ht="15" customHeight="1" x14ac:dyDescent="0.2">
      <c r="A30" s="5" t="s">
        <v>40</v>
      </c>
      <c r="B30" s="6" t="s">
        <v>22</v>
      </c>
      <c r="C30" s="6" t="s">
        <v>34</v>
      </c>
      <c r="D30" s="23">
        <v>447984.24419</v>
      </c>
      <c r="E30" s="22">
        <v>381028.9</v>
      </c>
      <c r="F30" s="15">
        <f t="shared" si="0"/>
        <v>85.05408503572221</v>
      </c>
    </row>
    <row r="31" spans="1:6" ht="31.5" x14ac:dyDescent="0.2">
      <c r="A31" s="5" t="s">
        <v>9</v>
      </c>
      <c r="B31" s="6" t="s">
        <v>22</v>
      </c>
      <c r="C31" s="6" t="s">
        <v>32</v>
      </c>
      <c r="D31" s="23">
        <v>35644.671000000002</v>
      </c>
      <c r="E31" s="22">
        <v>32551.599999999999</v>
      </c>
      <c r="F31" s="15">
        <f t="shared" si="0"/>
        <v>91.322486887310589</v>
      </c>
    </row>
    <row r="32" spans="1:6" ht="15.75" x14ac:dyDescent="0.2">
      <c r="A32" s="5" t="s">
        <v>68</v>
      </c>
      <c r="B32" s="18" t="s">
        <v>25</v>
      </c>
      <c r="C32" s="18"/>
      <c r="D32" s="16">
        <f>SUM(D33)</f>
        <v>5824</v>
      </c>
      <c r="E32" s="23">
        <f>E33</f>
        <v>4713.7</v>
      </c>
      <c r="F32" s="15">
        <f t="shared" si="0"/>
        <v>80.935782967032964</v>
      </c>
    </row>
    <row r="33" spans="1:7" ht="31.5" x14ac:dyDescent="0.2">
      <c r="A33" s="5" t="s">
        <v>69</v>
      </c>
      <c r="B33" s="18" t="s">
        <v>25</v>
      </c>
      <c r="C33" s="18" t="s">
        <v>34</v>
      </c>
      <c r="D33" s="16">
        <v>5824</v>
      </c>
      <c r="E33" s="22">
        <v>4713.7</v>
      </c>
      <c r="F33" s="15">
        <f t="shared" si="0"/>
        <v>80.935782967032964</v>
      </c>
    </row>
    <row r="34" spans="1:7" ht="15.75" x14ac:dyDescent="0.2">
      <c r="A34" s="5" t="s">
        <v>10</v>
      </c>
      <c r="B34" s="18" t="s">
        <v>31</v>
      </c>
      <c r="C34" s="18"/>
      <c r="D34" s="16">
        <f>SUM(D35:D39)</f>
        <v>3714195.2381000007</v>
      </c>
      <c r="E34" s="23">
        <f>E35+E36+E37+E38+E39</f>
        <v>3687438.5</v>
      </c>
      <c r="F34" s="15">
        <f t="shared" si="0"/>
        <v>99.279608733931596</v>
      </c>
    </row>
    <row r="35" spans="1:7" ht="15.75" x14ac:dyDescent="0.2">
      <c r="A35" s="5" t="s">
        <v>11</v>
      </c>
      <c r="B35" s="18" t="s">
        <v>31</v>
      </c>
      <c r="C35" s="18" t="s">
        <v>30</v>
      </c>
      <c r="D35" s="16">
        <v>1281226.7581100001</v>
      </c>
      <c r="E35" s="22">
        <v>1271043.3999999999</v>
      </c>
      <c r="F35" s="15">
        <f t="shared" si="0"/>
        <v>99.205186900324961</v>
      </c>
    </row>
    <row r="36" spans="1:7" ht="15.75" x14ac:dyDescent="0.2">
      <c r="A36" s="5" t="s">
        <v>12</v>
      </c>
      <c r="B36" s="18" t="s">
        <v>31</v>
      </c>
      <c r="C36" s="18" t="s">
        <v>29</v>
      </c>
      <c r="D36" s="16">
        <v>1911349.1605400001</v>
      </c>
      <c r="E36" s="22">
        <v>1897251.7</v>
      </c>
      <c r="F36" s="15">
        <f t="shared" si="0"/>
        <v>99.262434052812338</v>
      </c>
    </row>
    <row r="37" spans="1:7" ht="15.75" x14ac:dyDescent="0.2">
      <c r="A37" s="5" t="s">
        <v>59</v>
      </c>
      <c r="B37" s="18" t="s">
        <v>31</v>
      </c>
      <c r="C37" s="18" t="s">
        <v>34</v>
      </c>
      <c r="D37" s="16">
        <v>325644.28509999998</v>
      </c>
      <c r="E37" s="22">
        <v>323940.2</v>
      </c>
      <c r="F37" s="15">
        <f t="shared" si="0"/>
        <v>99.476703514242033</v>
      </c>
      <c r="G37" s="10"/>
    </row>
    <row r="38" spans="1:7" ht="15.75" x14ac:dyDescent="0.2">
      <c r="A38" s="5" t="s">
        <v>72</v>
      </c>
      <c r="B38" s="18" t="s">
        <v>31</v>
      </c>
      <c r="C38" s="18" t="s">
        <v>31</v>
      </c>
      <c r="D38" s="16">
        <v>4413.7</v>
      </c>
      <c r="E38" s="22">
        <v>4413.7</v>
      </c>
      <c r="F38" s="15">
        <f t="shared" si="0"/>
        <v>100</v>
      </c>
    </row>
    <row r="39" spans="1:7" ht="15.75" x14ac:dyDescent="0.2">
      <c r="A39" s="5" t="s">
        <v>13</v>
      </c>
      <c r="B39" s="18" t="s">
        <v>31</v>
      </c>
      <c r="C39" s="18" t="s">
        <v>26</v>
      </c>
      <c r="D39" s="16">
        <v>191561.33434999999</v>
      </c>
      <c r="E39" s="22">
        <v>190789.5</v>
      </c>
      <c r="F39" s="15">
        <f t="shared" si="0"/>
        <v>99.59708239002461</v>
      </c>
    </row>
    <row r="40" spans="1:7" ht="15.75" x14ac:dyDescent="0.2">
      <c r="A40" s="5" t="s">
        <v>55</v>
      </c>
      <c r="B40" s="18" t="s">
        <v>24</v>
      </c>
      <c r="C40" s="18"/>
      <c r="D40" s="16">
        <f>SUM(D41:D42)</f>
        <v>347569.2291</v>
      </c>
      <c r="E40" s="23">
        <f>E41+E42</f>
        <v>347260.4</v>
      </c>
      <c r="F40" s="15">
        <f t="shared" si="0"/>
        <v>99.911146018075399</v>
      </c>
    </row>
    <row r="41" spans="1:7" ht="15.75" x14ac:dyDescent="0.2">
      <c r="A41" s="5" t="s">
        <v>14</v>
      </c>
      <c r="B41" s="18" t="s">
        <v>24</v>
      </c>
      <c r="C41" s="18" t="s">
        <v>19</v>
      </c>
      <c r="D41" s="16">
        <v>243391.73910000001</v>
      </c>
      <c r="E41" s="21">
        <v>243391.7</v>
      </c>
      <c r="F41" s="15">
        <f t="shared" si="0"/>
        <v>99.999983935362749</v>
      </c>
    </row>
    <row r="42" spans="1:7" ht="31.5" x14ac:dyDescent="0.2">
      <c r="A42" s="5" t="s">
        <v>47</v>
      </c>
      <c r="B42" s="18" t="s">
        <v>24</v>
      </c>
      <c r="C42" s="18" t="s">
        <v>27</v>
      </c>
      <c r="D42" s="16">
        <v>104177.49</v>
      </c>
      <c r="E42" s="21">
        <v>103868.7</v>
      </c>
      <c r="F42" s="15">
        <f t="shared" si="0"/>
        <v>99.703592397935481</v>
      </c>
    </row>
    <row r="43" spans="1:7" ht="15.75" x14ac:dyDescent="0.2">
      <c r="A43" s="5" t="s">
        <v>15</v>
      </c>
      <c r="B43" s="18">
        <v>10</v>
      </c>
      <c r="C43" s="18"/>
      <c r="D43" s="16">
        <f>SUM(D44:D47)</f>
        <v>312721.82337999996</v>
      </c>
      <c r="E43" s="23">
        <f>SUM(E44:E47)</f>
        <v>294119.2</v>
      </c>
      <c r="F43" s="15">
        <f t="shared" si="0"/>
        <v>94.051383053815456</v>
      </c>
    </row>
    <row r="44" spans="1:7" ht="16.5" customHeight="1" x14ac:dyDescent="0.2">
      <c r="A44" s="5" t="s">
        <v>16</v>
      </c>
      <c r="B44" s="18">
        <v>10</v>
      </c>
      <c r="C44" s="18" t="s">
        <v>19</v>
      </c>
      <c r="D44" s="16">
        <v>11384</v>
      </c>
      <c r="E44" s="22">
        <v>11229.7</v>
      </c>
      <c r="F44" s="15">
        <f t="shared" si="0"/>
        <v>98.64458889669713</v>
      </c>
    </row>
    <row r="45" spans="1:7" ht="15.75" x14ac:dyDescent="0.2">
      <c r="A45" s="5" t="s">
        <v>18</v>
      </c>
      <c r="B45" s="18" t="s">
        <v>33</v>
      </c>
      <c r="C45" s="18" t="s">
        <v>34</v>
      </c>
      <c r="D45" s="16">
        <v>176306.17637999999</v>
      </c>
      <c r="E45" s="22">
        <v>166247.70000000001</v>
      </c>
      <c r="F45" s="15">
        <f t="shared" si="0"/>
        <v>94.294881446285501</v>
      </c>
    </row>
    <row r="46" spans="1:7" ht="15.75" x14ac:dyDescent="0.2">
      <c r="A46" s="5" t="s">
        <v>57</v>
      </c>
      <c r="B46" s="18" t="s">
        <v>33</v>
      </c>
      <c r="C46" s="18" t="s">
        <v>27</v>
      </c>
      <c r="D46" s="16">
        <v>116151</v>
      </c>
      <c r="E46" s="22">
        <v>109189.2</v>
      </c>
      <c r="F46" s="15">
        <f t="shared" si="0"/>
        <v>94.006250484283385</v>
      </c>
    </row>
    <row r="47" spans="1:7" ht="15.75" customHeight="1" x14ac:dyDescent="0.2">
      <c r="A47" s="5" t="s">
        <v>17</v>
      </c>
      <c r="B47" s="18">
        <v>10</v>
      </c>
      <c r="C47" s="18" t="s">
        <v>23</v>
      </c>
      <c r="D47" s="16">
        <v>8880.6470000000008</v>
      </c>
      <c r="E47" s="22">
        <v>7452.6</v>
      </c>
      <c r="F47" s="15">
        <f t="shared" si="0"/>
        <v>83.919561266200532</v>
      </c>
    </row>
    <row r="48" spans="1:7" ht="15.75" x14ac:dyDescent="0.2">
      <c r="A48" s="5" t="s">
        <v>39</v>
      </c>
      <c r="B48" s="18" t="s">
        <v>42</v>
      </c>
      <c r="C48" s="18"/>
      <c r="D48" s="16">
        <f>SUM(D49:D52)</f>
        <v>743287.60799999989</v>
      </c>
      <c r="E48" s="23">
        <f>E49+E50+E51+E52</f>
        <v>698322.9</v>
      </c>
      <c r="F48" s="15">
        <f t="shared" si="0"/>
        <v>93.950564019089654</v>
      </c>
    </row>
    <row r="49" spans="1:6" ht="16.5" customHeight="1" x14ac:dyDescent="0.2">
      <c r="A49" s="5" t="s">
        <v>48</v>
      </c>
      <c r="B49" s="18" t="s">
        <v>42</v>
      </c>
      <c r="C49" s="18" t="s">
        <v>30</v>
      </c>
      <c r="D49" s="16">
        <v>50367</v>
      </c>
      <c r="E49" s="22">
        <v>50367</v>
      </c>
      <c r="F49" s="15">
        <f>E49/D49*100</f>
        <v>100</v>
      </c>
    </row>
    <row r="50" spans="1:6" ht="15.75" x14ac:dyDescent="0.2">
      <c r="A50" s="5" t="s">
        <v>75</v>
      </c>
      <c r="B50" s="18" t="s">
        <v>42</v>
      </c>
      <c r="C50" s="18" t="s">
        <v>29</v>
      </c>
      <c r="D50" s="16">
        <v>485094.39399999997</v>
      </c>
      <c r="E50" s="22">
        <v>440130.2</v>
      </c>
      <c r="F50" s="15">
        <f>E50/D50*100</f>
        <v>90.730836192677174</v>
      </c>
    </row>
    <row r="51" spans="1:6" ht="15.75" x14ac:dyDescent="0.25">
      <c r="A51" s="8" t="s">
        <v>70</v>
      </c>
      <c r="B51" s="18" t="s">
        <v>42</v>
      </c>
      <c r="C51" s="18" t="s">
        <v>34</v>
      </c>
      <c r="D51" s="16">
        <v>181120.56</v>
      </c>
      <c r="E51" s="22">
        <v>181120.6</v>
      </c>
      <c r="F51" s="15">
        <f t="shared" si="0"/>
        <v>100.00002208473737</v>
      </c>
    </row>
    <row r="52" spans="1:6" ht="31.5" x14ac:dyDescent="0.2">
      <c r="A52" s="5" t="s">
        <v>49</v>
      </c>
      <c r="B52" s="18" t="s">
        <v>42</v>
      </c>
      <c r="C52" s="18" t="s">
        <v>32</v>
      </c>
      <c r="D52" s="16">
        <v>26705.653999999999</v>
      </c>
      <c r="E52" s="22">
        <v>26705.1</v>
      </c>
      <c r="F52" s="15">
        <f t="shared" si="0"/>
        <v>99.997925532922721</v>
      </c>
    </row>
    <row r="53" spans="1:6" ht="18.75" customHeight="1" x14ac:dyDescent="0.2">
      <c r="A53" s="5" t="s">
        <v>50</v>
      </c>
      <c r="B53" s="18" t="s">
        <v>41</v>
      </c>
      <c r="C53" s="18"/>
      <c r="D53" s="16">
        <f>SUM(D54:D55)</f>
        <v>4151</v>
      </c>
      <c r="E53" s="23">
        <f>E54+E55</f>
        <v>4151</v>
      </c>
      <c r="F53" s="15">
        <f t="shared" si="0"/>
        <v>100</v>
      </c>
    </row>
    <row r="54" spans="1:6" ht="18" customHeight="1" x14ac:dyDescent="0.2">
      <c r="A54" s="5" t="s">
        <v>56</v>
      </c>
      <c r="B54" s="18" t="s">
        <v>41</v>
      </c>
      <c r="C54" s="18" t="s">
        <v>30</v>
      </c>
      <c r="D54" s="16">
        <v>2230</v>
      </c>
      <c r="E54" s="21">
        <v>2230</v>
      </c>
      <c r="F54" s="15">
        <f t="shared" si="0"/>
        <v>100</v>
      </c>
    </row>
    <row r="55" spans="1:6" ht="15.75" customHeight="1" x14ac:dyDescent="0.2">
      <c r="A55" s="5" t="s">
        <v>53</v>
      </c>
      <c r="B55" s="18" t="s">
        <v>41</v>
      </c>
      <c r="C55" s="18" t="s">
        <v>29</v>
      </c>
      <c r="D55" s="16">
        <v>1921</v>
      </c>
      <c r="E55" s="21">
        <v>1921</v>
      </c>
      <c r="F55" s="15">
        <f t="shared" si="0"/>
        <v>100</v>
      </c>
    </row>
    <row r="56" spans="1:6" ht="31.5" x14ac:dyDescent="0.2">
      <c r="A56" s="5" t="s">
        <v>73</v>
      </c>
      <c r="B56" s="18" t="s">
        <v>46</v>
      </c>
      <c r="C56" s="18"/>
      <c r="D56" s="16">
        <f>SUM(D57)</f>
        <v>383</v>
      </c>
      <c r="E56" s="23">
        <f>SUM(E57)</f>
        <v>359.7</v>
      </c>
      <c r="F56" s="15">
        <f t="shared" si="0"/>
        <v>93.916449086161876</v>
      </c>
    </row>
    <row r="57" spans="1:6" ht="31.5" x14ac:dyDescent="0.2">
      <c r="A57" s="5" t="s">
        <v>74</v>
      </c>
      <c r="B57" s="18" t="s">
        <v>46</v>
      </c>
      <c r="C57" s="18" t="s">
        <v>30</v>
      </c>
      <c r="D57" s="16">
        <v>383</v>
      </c>
      <c r="E57" s="22">
        <v>359.7</v>
      </c>
      <c r="F57" s="15">
        <f t="shared" si="0"/>
        <v>93.916449086161876</v>
      </c>
    </row>
    <row r="58" spans="1:6" ht="15.75" x14ac:dyDescent="0.2">
      <c r="A58" s="5" t="s">
        <v>64</v>
      </c>
      <c r="B58" s="18"/>
      <c r="C58" s="18"/>
      <c r="D58" s="16">
        <f>D56+D53+D48+D43+D40+D34+D27+D20+D17+D9+D32</f>
        <v>7886761.0880400017</v>
      </c>
      <c r="E58" s="23">
        <f>E56+E53+E48+E43+E40+E34+E27+E20+E17+E9+E32</f>
        <v>7646163.6000000006</v>
      </c>
      <c r="F58" s="15">
        <f t="shared" si="0"/>
        <v>96.949349861695964</v>
      </c>
    </row>
    <row r="59" spans="1:6" x14ac:dyDescent="0.2">
      <c r="A59" s="3"/>
      <c r="D59" s="3"/>
      <c r="E59" s="3"/>
    </row>
    <row r="60" spans="1:6" x14ac:dyDescent="0.2">
      <c r="D60" s="4"/>
      <c r="E60" s="4"/>
    </row>
  </sheetData>
  <mergeCells count="2">
    <mergeCell ref="A5:F5"/>
    <mergeCell ref="A6:F6"/>
  </mergeCells>
  <pageMargins left="0.59055118110236227" right="0" top="0.74803149606299213" bottom="0.74803149606299213" header="0.31496062992125984" footer="0.31496062992125984"/>
  <pageSetup paperSize="9" firstPageNumber="66" orientation="portrait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 разделам и подразд. в бюджет</vt:lpstr>
      <vt:lpstr>Лист1</vt:lpstr>
    </vt:vector>
  </TitlesOfParts>
  <Company>МУ "Финансовое управление"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Швец</dc:creator>
  <cp:lastModifiedBy>Мария А. Иванова</cp:lastModifiedBy>
  <cp:lastPrinted>2026-04-14T02:50:18Z</cp:lastPrinted>
  <dcterms:created xsi:type="dcterms:W3CDTF">2006-12-07T08:41:55Z</dcterms:created>
  <dcterms:modified xsi:type="dcterms:W3CDTF">2026-05-28T07:11:40Z</dcterms:modified>
</cp:coreProperties>
</file>